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4" activeTab="4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<sst xmlns="http://schemas.openxmlformats.org/spreadsheetml/2006/main" count="651" uniqueCount="224">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</sst>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C1">
      <selection activeCell="C1" sqref="C1:I1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160568432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596035017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499700365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26237180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70097472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40003787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160568432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39972428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607052963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410170349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196882614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17737008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17566915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170093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785358403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14781316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14781316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650820120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134538283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1317829742</v>
      </c>
      <c r="E18" s="57">
        <v>1249434252</v>
      </c>
      <c r="G18" s="271" t="s">
        <v>11</v>
      </c>
      <c r="H18" s="271"/>
      <c r="I18" s="57">
        <v>175666711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92260263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29830264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14769901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3064413</v>
      </c>
      <c r="E22" s="57">
        <v>3060780</v>
      </c>
      <c r="G22" s="271" t="s">
        <v>19</v>
      </c>
      <c r="H22" s="271"/>
      <c r="I22" s="57">
        <v>1482058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2850380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4650080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800606696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720436568</v>
      </c>
      <c r="E34" s="57">
        <v>709127626</v>
      </c>
      <c r="G34" s="271" t="s">
        <v>36</v>
      </c>
      <c r="H34" s="271"/>
      <c r="I34" s="57">
        <v>1897480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542776372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2028619101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1847675</v>
      </c>
      <c r="E14" s="109">
        <f>E16+E26</f>
        <v>119391839</v>
      </c>
      <c r="F14" s="33"/>
      <c r="G14" s="273" t="s">
        <v>7</v>
      </c>
      <c r="H14" s="273"/>
      <c r="I14" s="109">
        <f>I16+I27</f>
        <v>69989440</v>
      </c>
      <c r="J14" s="109">
        <f>J16+J27</f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1673645</v>
      </c>
      <c r="E16" s="109">
        <f>SUM(E18:E24)</f>
        <v>99763630</v>
      </c>
      <c r="F16" s="33"/>
      <c r="G16" s="273" t="s">
        <v>9</v>
      </c>
      <c r="H16" s="273"/>
      <c r="I16" s="109">
        <f>SUM(I18:I25)</f>
        <v>439785</v>
      </c>
      <c r="J16" s="109">
        <f>SUM(J18:J25)</f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68395490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82921536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4636900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26727607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1673645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3633</v>
      </c>
      <c r="F22" s="33"/>
      <c r="G22" s="271" t="s">
        <v>19</v>
      </c>
      <c r="H22" s="271"/>
      <c r="I22" s="112">
        <f>IF(ESF!I22&gt;ESF!J22,ESF!I22-ESF!J22,0)</f>
        <v>439785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4290266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174030</v>
      </c>
      <c r="E26" s="109">
        <f>SUM(E28:E36)</f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69549655</v>
      </c>
      <c r="J27" s="109">
        <f>SUM(J29:J34)</f>
        <v>31868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174030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8026480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11308942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31868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69545491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178816970</v>
      </c>
      <c r="J36" s="109">
        <f>J38+J44+J52</f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178816970</v>
      </c>
      <c r="J44" s="109">
        <f>SUM(J46:J50)</f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178816970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1317829742</v>
      </c>
    </row>
    <row r="8" spans="1:5" ht="15">
      <c r="A8" s="296"/>
      <c r="B8" s="295"/>
      <c r="C8" s="292" t="s">
        <v>12</v>
      </c>
      <c r="D8" s="292"/>
      <c r="E8" s="8">
        <f>ESF!D19</f>
        <v>92260263</v>
      </c>
    </row>
    <row r="9" spans="1:5" ht="15">
      <c r="A9" s="296"/>
      <c r="B9" s="295"/>
      <c r="C9" s="292" t="s">
        <v>14</v>
      </c>
      <c r="D9" s="292"/>
      <c r="E9" s="8">
        <f>ESF!D20</f>
        <v>29830264</v>
      </c>
    </row>
    <row r="10" spans="1:5" ht="15">
      <c r="A10" s="296"/>
      <c r="B10" s="295"/>
      <c r="C10" s="292" t="s">
        <v>16</v>
      </c>
      <c r="D10" s="292"/>
      <c r="E10" s="8">
        <f>ESF!D21</f>
        <v>14769901</v>
      </c>
    </row>
    <row r="11" spans="1:5" ht="15">
      <c r="A11" s="296"/>
      <c r="B11" s="295"/>
      <c r="C11" s="292" t="s">
        <v>18</v>
      </c>
      <c r="D11" s="292"/>
      <c r="E11" s="8">
        <f>ESF!D22</f>
        <v>3064413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1457754583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4650080</v>
      </c>
    </row>
    <row r="17" spans="1:5" ht="15">
      <c r="A17" s="296"/>
      <c r="B17" s="295"/>
      <c r="C17" s="292" t="s">
        <v>33</v>
      </c>
      <c r="D17" s="292"/>
      <c r="E17" s="8">
        <f>ESF!D33</f>
        <v>800606696</v>
      </c>
    </row>
    <row r="18" spans="1:5" ht="15">
      <c r="A18" s="296"/>
      <c r="B18" s="295"/>
      <c r="C18" s="292" t="s">
        <v>35</v>
      </c>
      <c r="D18" s="292"/>
      <c r="E18" s="8">
        <f>ESF!D34</f>
        <v>720436568</v>
      </c>
    </row>
    <row r="19" spans="1:5" ht="15">
      <c r="A19" s="296"/>
      <c r="B19" s="295"/>
      <c r="C19" s="292" t="s">
        <v>37</v>
      </c>
      <c r="D19" s="292"/>
      <c r="E19" s="8">
        <f>ESF!D35</f>
        <v>9046885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1534792595</v>
      </c>
    </row>
    <row r="25" spans="1:5" ht="15.75" thickBot="1">
      <c r="A25" s="296"/>
      <c r="B25" s="2"/>
      <c r="C25" s="293" t="s">
        <v>48</v>
      </c>
      <c r="D25" s="293"/>
      <c r="E25" s="9">
        <f>ESF!D43</f>
        <v>2992547178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175666711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1482058</v>
      </c>
    </row>
    <row r="31" spans="1:5" ht="15">
      <c r="A31" s="296"/>
      <c r="B31" s="295"/>
      <c r="C31" s="292" t="s">
        <v>21</v>
      </c>
      <c r="D31" s="292"/>
      <c r="E31" s="8">
        <f>ESF!I23</f>
        <v>2850380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179999149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1897480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542776372</v>
      </c>
    </row>
    <row r="41" spans="1:5" ht="15.75" thickBot="1">
      <c r="A41" s="296"/>
      <c r="B41" s="2"/>
      <c r="C41" s="293" t="s">
        <v>43</v>
      </c>
      <c r="D41" s="293"/>
      <c r="E41" s="9">
        <f>ESF!I38</f>
        <v>544717645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724716794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2162957384</v>
      </c>
    </row>
    <row r="48" spans="1:5" ht="15">
      <c r="A48" s="3"/>
      <c r="B48" s="295"/>
      <c r="C48" s="292" t="s">
        <v>54</v>
      </c>
      <c r="D48" s="292"/>
      <c r="E48" s="8">
        <f>ESF!I52</f>
        <v>134538283</v>
      </c>
    </row>
    <row r="49" spans="1:5" ht="15">
      <c r="A49" s="3"/>
      <c r="B49" s="295"/>
      <c r="C49" s="292" t="s">
        <v>55</v>
      </c>
      <c r="D49" s="292"/>
      <c r="E49" s="8">
        <f>ESF!I53</f>
        <v>2028619101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2267830384</v>
      </c>
    </row>
    <row r="57" spans="1:5" ht="15.75" thickBot="1">
      <c r="A57" s="3"/>
      <c r="B57" s="2"/>
      <c r="C57" s="293" t="s">
        <v>63</v>
      </c>
      <c r="D57" s="293"/>
      <c r="E57" s="9">
        <f>ESF!I65</f>
        <v>2992547178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1847675</v>
      </c>
    </row>
    <row r="119" spans="2:5" ht="15">
      <c r="B119" s="297"/>
      <c r="C119" s="299" t="s">
        <v>8</v>
      </c>
      <c r="D119" s="299"/>
      <c r="E119" s="11">
        <f>ECSF!D16</f>
        <v>1673645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1673645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174030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174030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69989440</v>
      </c>
    </row>
    <row r="138" spans="2:5" ht="15">
      <c r="B138" s="297"/>
      <c r="C138" s="299" t="s">
        <v>9</v>
      </c>
      <c r="D138" s="299"/>
      <c r="E138" s="11">
        <f>ECSF!I16</f>
        <v>439785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439785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69549655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69545491</v>
      </c>
    </row>
    <row r="154" spans="2:5" ht="15">
      <c r="B154" s="297"/>
      <c r="C154" s="299" t="s">
        <v>47</v>
      </c>
      <c r="D154" s="299"/>
      <c r="E154" s="11">
        <f>ECSF!I36</f>
        <v>178816970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178816970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178816970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119391839</v>
      </c>
    </row>
    <row r="169" spans="2:5" ht="15" customHeight="1">
      <c r="B169" s="297"/>
      <c r="C169" s="299" t="s">
        <v>8</v>
      </c>
      <c r="D169" s="299"/>
      <c r="E169" s="11">
        <f>ECSF!E16</f>
        <v>99763630</v>
      </c>
    </row>
    <row r="170" spans="2:5" ht="15" customHeight="1">
      <c r="B170" s="297"/>
      <c r="C170" s="292" t="s">
        <v>10</v>
      </c>
      <c r="D170" s="292"/>
      <c r="E170" s="12">
        <f>ECSF!E18</f>
        <v>68395490</v>
      </c>
    </row>
    <row r="171" spans="2:5" ht="15" customHeight="1">
      <c r="B171" s="297"/>
      <c r="C171" s="292" t="s">
        <v>12</v>
      </c>
      <c r="D171" s="292"/>
      <c r="E171" s="12">
        <f>ECSF!E19</f>
        <v>4636900</v>
      </c>
    </row>
    <row r="172" spans="2:5" ht="15">
      <c r="B172" s="297"/>
      <c r="C172" s="292" t="s">
        <v>14</v>
      </c>
      <c r="D172" s="292"/>
      <c r="E172" s="12">
        <f>ECSF!E20</f>
        <v>26727607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3633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19628209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8026480</v>
      </c>
    </row>
    <row r="181" spans="2:5" ht="15" customHeight="1">
      <c r="B181" s="297"/>
      <c r="C181" s="292" t="s">
        <v>35</v>
      </c>
      <c r="D181" s="292"/>
      <c r="E181" s="12">
        <f>ECSF!E31</f>
        <v>11308942</v>
      </c>
    </row>
    <row r="182" spans="2:5" ht="15" customHeight="1">
      <c r="B182" s="297"/>
      <c r="C182" s="292" t="s">
        <v>37</v>
      </c>
      <c r="D182" s="292"/>
      <c r="E182" s="12">
        <f>ECSF!E32</f>
        <v>292787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87243670</v>
      </c>
    </row>
    <row r="188" spans="2:5" ht="15">
      <c r="B188" s="297"/>
      <c r="C188" s="299" t="s">
        <v>9</v>
      </c>
      <c r="D188" s="299"/>
      <c r="E188" s="11">
        <f>ECSF!J16</f>
        <v>87211802</v>
      </c>
    </row>
    <row r="189" spans="2:5" ht="15">
      <c r="B189" s="297"/>
      <c r="C189" s="292" t="s">
        <v>11</v>
      </c>
      <c r="D189" s="292"/>
      <c r="E189" s="12">
        <f>ECSF!J18</f>
        <v>82921536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4290266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31868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31868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44018576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44018576</v>
      </c>
    </row>
    <row r="210" spans="2:5" ht="15">
      <c r="B210" s="297"/>
      <c r="C210" s="292" t="s">
        <v>54</v>
      </c>
      <c r="D210" s="292"/>
      <c r="E210" s="12">
        <f>ECSF!J46</f>
        <v>44018576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10" zoomScaleNormal="110" zoomScalePageLayoutView="0" workbookViewId="0" topLeftCell="A1">
      <selection activeCell="D20" sqref="D20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v>2875003014</v>
      </c>
      <c r="E14" s="135">
        <v>8573026584</v>
      </c>
      <c r="F14" s="135">
        <v>8455482420</v>
      </c>
      <c r="G14" s="135">
        <v>2992547178</v>
      </c>
      <c r="H14" s="135"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v>1359664598</v>
      </c>
      <c r="E16" s="139">
        <v>8529977242</v>
      </c>
      <c r="F16" s="139">
        <v>8431887257</v>
      </c>
      <c r="G16" s="139">
        <v>1457754583</v>
      </c>
      <c r="H16" s="139"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v>1249434252</v>
      </c>
      <c r="E18" s="144">
        <v>7628284694</v>
      </c>
      <c r="F18" s="144">
        <v>7559889204</v>
      </c>
      <c r="G18" s="60">
        <v>1317829742</v>
      </c>
      <c r="H18" s="60">
        <v>68395490</v>
      </c>
      <c r="I18" s="143"/>
      <c r="J18" s="21"/>
      <c r="K18" s="141" t="s">
        <v>135</v>
      </c>
    </row>
    <row r="19" spans="1:11" s="32" customFormat="1" ht="19.5" customHeight="1">
      <c r="A19" s="48"/>
      <c r="B19" s="305" t="s">
        <v>12</v>
      </c>
      <c r="C19" s="305"/>
      <c r="D19" s="144">
        <v>87623363</v>
      </c>
      <c r="E19" s="144">
        <v>834901643</v>
      </c>
      <c r="F19" s="144">
        <v>830264743</v>
      </c>
      <c r="G19" s="60">
        <v>92260263</v>
      </c>
      <c r="H19" s="60">
        <v>4636900</v>
      </c>
      <c r="I19" s="143"/>
      <c r="J19" s="21"/>
      <c r="K19" s="141" t="s">
        <v>135</v>
      </c>
    </row>
    <row r="20" spans="1:11" s="32" customFormat="1" ht="19.5" customHeight="1">
      <c r="A20" s="48"/>
      <c r="B20" s="305" t="s">
        <v>14</v>
      </c>
      <c r="C20" s="305"/>
      <c r="D20" s="144">
        <v>3102657</v>
      </c>
      <c r="E20" s="144">
        <v>42274745</v>
      </c>
      <c r="F20" s="144">
        <v>15547138</v>
      </c>
      <c r="G20" s="60">
        <v>29830264</v>
      </c>
      <c r="H20" s="60">
        <v>26727607</v>
      </c>
      <c r="I20" s="143"/>
      <c r="J20" s="21"/>
      <c r="K20" s="141" t="s">
        <v>135</v>
      </c>
    </row>
    <row r="21" spans="1:14" s="32" customFormat="1" ht="19.5" customHeight="1">
      <c r="A21" s="48"/>
      <c r="B21" s="305" t="s">
        <v>16</v>
      </c>
      <c r="C21" s="305"/>
      <c r="D21" s="144">
        <v>16443546</v>
      </c>
      <c r="E21" s="144">
        <v>23487369</v>
      </c>
      <c r="F21" s="144">
        <v>25161014</v>
      </c>
      <c r="G21" s="60">
        <v>14769901</v>
      </c>
      <c r="H21" s="60">
        <v>-1673645</v>
      </c>
      <c r="I21" s="143"/>
      <c r="J21" s="21"/>
      <c r="K21" s="141" t="s">
        <v>135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v>3060780</v>
      </c>
      <c r="E22" s="144">
        <v>1028791</v>
      </c>
      <c r="F22" s="144">
        <v>1025158</v>
      </c>
      <c r="G22" s="60">
        <v>3064413</v>
      </c>
      <c r="H22" s="60">
        <v>3633</v>
      </c>
      <c r="I22" s="143"/>
      <c r="J22" s="21"/>
      <c r="K22" s="141" t="s">
        <v>135</v>
      </c>
    </row>
    <row r="23" spans="1:12" s="32" customFormat="1" ht="19.5" customHeight="1">
      <c r="A23" s="48"/>
      <c r="B23" s="305" t="s">
        <v>20</v>
      </c>
      <c r="C23" s="305"/>
      <c r="D23" s="144">
        <v>0</v>
      </c>
      <c r="E23" s="144">
        <v>0</v>
      </c>
      <c r="F23" s="144">
        <v>0</v>
      </c>
      <c r="G23" s="60">
        <v>0</v>
      </c>
      <c r="H23" s="60">
        <v>0</v>
      </c>
      <c r="I23" s="143"/>
      <c r="J23" s="21"/>
      <c r="K23" s="141" t="s">
        <v>135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v>0</v>
      </c>
      <c r="E24" s="144">
        <v>0</v>
      </c>
      <c r="F24" s="144">
        <v>0</v>
      </c>
      <c r="G24" s="60">
        <v>0</v>
      </c>
      <c r="H24" s="60">
        <v>0</v>
      </c>
      <c r="I24" s="143"/>
      <c r="K24" s="141" t="s">
        <v>135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v>1515338416</v>
      </c>
      <c r="E26" s="139">
        <v>43049342</v>
      </c>
      <c r="F26" s="139">
        <v>23595163</v>
      </c>
      <c r="G26" s="139">
        <v>1534792595</v>
      </c>
      <c r="H26" s="139"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v>0</v>
      </c>
      <c r="E28" s="144">
        <v>0</v>
      </c>
      <c r="F28" s="144">
        <v>0</v>
      </c>
      <c r="G28" s="60">
        <v>0</v>
      </c>
      <c r="H28" s="60">
        <v>0</v>
      </c>
      <c r="I28" s="143"/>
      <c r="K28" s="141" t="s">
        <v>135</v>
      </c>
    </row>
    <row r="29" spans="1:11" ht="19.5" customHeight="1">
      <c r="A29" s="48"/>
      <c r="B29" s="305" t="s">
        <v>31</v>
      </c>
      <c r="C29" s="305"/>
      <c r="D29" s="144">
        <v>4824110</v>
      </c>
      <c r="E29" s="144">
        <v>169662</v>
      </c>
      <c r="F29" s="144">
        <v>343692</v>
      </c>
      <c r="G29" s="60">
        <v>4650080</v>
      </c>
      <c r="H29" s="60">
        <v>-174030</v>
      </c>
      <c r="I29" s="143"/>
      <c r="K29" s="141" t="s">
        <v>135</v>
      </c>
    </row>
    <row r="30" spans="1:11" ht="19.5" customHeight="1">
      <c r="A30" s="48"/>
      <c r="B30" s="305" t="s">
        <v>33</v>
      </c>
      <c r="C30" s="305"/>
      <c r="D30" s="144">
        <v>792580216</v>
      </c>
      <c r="E30" s="144">
        <v>28518953</v>
      </c>
      <c r="F30" s="144">
        <v>20492473</v>
      </c>
      <c r="G30" s="60">
        <v>800606696</v>
      </c>
      <c r="H30" s="60">
        <v>8026480</v>
      </c>
      <c r="I30" s="143"/>
      <c r="K30" s="141" t="s">
        <v>135</v>
      </c>
    </row>
    <row r="31" spans="1:11" ht="19.5" customHeight="1">
      <c r="A31" s="48"/>
      <c r="B31" s="305" t="s">
        <v>154</v>
      </c>
      <c r="C31" s="305"/>
      <c r="D31" s="144">
        <v>709127626</v>
      </c>
      <c r="E31" s="144">
        <v>13858494</v>
      </c>
      <c r="F31" s="144">
        <v>2549552</v>
      </c>
      <c r="G31" s="60">
        <v>720436568</v>
      </c>
      <c r="H31" s="60">
        <v>11308942</v>
      </c>
      <c r="I31" s="143"/>
      <c r="K31" s="141" t="s">
        <v>135</v>
      </c>
    </row>
    <row r="32" spans="1:11" ht="19.5" customHeight="1">
      <c r="A32" s="48"/>
      <c r="B32" s="305" t="s">
        <v>37</v>
      </c>
      <c r="C32" s="305"/>
      <c r="D32" s="144">
        <v>8754098</v>
      </c>
      <c r="E32" s="144">
        <v>502233</v>
      </c>
      <c r="F32" s="144">
        <v>209446</v>
      </c>
      <c r="G32" s="60">
        <v>9046885</v>
      </c>
      <c r="H32" s="60">
        <v>292787</v>
      </c>
      <c r="I32" s="143"/>
      <c r="K32" s="141" t="s">
        <v>135</v>
      </c>
    </row>
    <row r="33" spans="1:11" ht="19.5" customHeight="1">
      <c r="A33" s="48"/>
      <c r="B33" s="305" t="s">
        <v>39</v>
      </c>
      <c r="C33" s="305"/>
      <c r="D33" s="144">
        <v>0</v>
      </c>
      <c r="E33" s="144">
        <v>0</v>
      </c>
      <c r="F33" s="144">
        <v>0</v>
      </c>
      <c r="G33" s="60">
        <v>0</v>
      </c>
      <c r="H33" s="60">
        <v>0</v>
      </c>
      <c r="I33" s="143"/>
      <c r="K33" s="141" t="s">
        <v>135</v>
      </c>
    </row>
    <row r="34" spans="1:11" ht="19.5" customHeight="1">
      <c r="A34" s="48"/>
      <c r="B34" s="305" t="s">
        <v>41</v>
      </c>
      <c r="C34" s="305"/>
      <c r="D34" s="144">
        <v>52366</v>
      </c>
      <c r="E34" s="144">
        <v>0</v>
      </c>
      <c r="F34" s="144">
        <v>0</v>
      </c>
      <c r="G34" s="60">
        <v>52366</v>
      </c>
      <c r="H34" s="60">
        <v>0</v>
      </c>
      <c r="I34" s="143"/>
      <c r="K34" s="141" t="s">
        <v>135</v>
      </c>
    </row>
    <row r="35" spans="1:11" ht="19.5" customHeight="1">
      <c r="A35" s="48"/>
      <c r="B35" s="305" t="s">
        <v>42</v>
      </c>
      <c r="C35" s="305"/>
      <c r="D35" s="144">
        <v>0</v>
      </c>
      <c r="E35" s="144">
        <v>0</v>
      </c>
      <c r="F35" s="144">
        <v>0</v>
      </c>
      <c r="G35" s="60">
        <v>0</v>
      </c>
      <c r="H35" s="60">
        <v>0</v>
      </c>
      <c r="I35" s="143"/>
      <c r="K35" s="141" t="s">
        <v>135</v>
      </c>
    </row>
    <row r="36" spans="1:11" ht="19.5" customHeight="1">
      <c r="A36" s="48"/>
      <c r="B36" s="305" t="s">
        <v>44</v>
      </c>
      <c r="C36" s="305"/>
      <c r="D36" s="144">
        <v>0</v>
      </c>
      <c r="E36" s="144">
        <v>0</v>
      </c>
      <c r="F36" s="144">
        <v>0</v>
      </c>
      <c r="G36" s="60">
        <v>0</v>
      </c>
      <c r="H36" s="60">
        <v>0</v>
      </c>
      <c r="I36" s="143"/>
      <c r="K36" s="141" t="s">
        <v>135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I44" sqref="I44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724716794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724716794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44" sqref="I44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178816970</v>
      </c>
      <c r="F34" s="218">
        <f>SUM(F35:F38)</f>
        <v>134538283</v>
      </c>
      <c r="G34" s="218">
        <f>SUM(G35:G38)</f>
        <v>0</v>
      </c>
      <c r="H34" s="218">
        <f>SUM(D34:G34)</f>
        <v>313355253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134538283</v>
      </c>
      <c r="G35" s="219">
        <v>0</v>
      </c>
      <c r="H35" s="217">
        <f>SUM(D35:G35)</f>
        <v>134538283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178816970</v>
      </c>
      <c r="F36" s="219">
        <v>0</v>
      </c>
      <c r="G36" s="219">
        <v>0</v>
      </c>
      <c r="H36" s="217">
        <f>SUM(D36:G36)</f>
        <v>178816970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2133292101</v>
      </c>
      <c r="F40" s="223">
        <f>F29+F34</f>
        <v>134538283</v>
      </c>
      <c r="G40" s="223">
        <f>G27+G29+G34</f>
        <v>0</v>
      </c>
      <c r="H40" s="223">
        <f>SUM(D40:G40)</f>
        <v>2267830384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I44" sqref="I44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785358403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1847675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1847675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50996349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8026480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160568432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11308942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31660927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410170349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-49148674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196882614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17737008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650820120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499700365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70249551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26237180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70097472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70249551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87243670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39972428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87243670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-16994119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68395490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14781316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134538283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1317829742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2016-10-10T17:55:06Z</dcterms:modified>
  <cp:category/>
  <cp:version/>
  <cp:contentType/>
  <cp:contentStatus/>
</cp:coreProperties>
</file>